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4940" windowHeight="9036" activeTab="5"/>
  </bookViews>
  <sheets>
    <sheet name="ФХД (стр.1)" sheetId="1" r:id="rId1"/>
    <sheet name="ФХД (стр.2)" sheetId="2" r:id="rId2"/>
    <sheet name="ФХД 2019" sheetId="3" r:id="rId3"/>
    <sheet name="ФХД 2020" sheetId="6" r:id="rId4"/>
    <sheet name="ФХД 2021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2019'!$A$45</definedName>
    <definedName name="IS_DOCUMENT" localSheetId="3">'ФХД 2020'!$A$27</definedName>
    <definedName name="IS_DOCUMENT" localSheetId="4">'ФХД 2021'!$A$27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2019'!$N$44</definedName>
    <definedName name="LAST_CELL" localSheetId="3">'ФХД 2020'!#REF!</definedName>
    <definedName name="LAST_CELL" localSheetId="4">'ФХД 2021'!#REF!</definedName>
  </definedNames>
  <calcPr calcId="145621"/>
</workbook>
</file>

<file path=xl/calcChain.xml><?xml version="1.0" encoding="utf-8"?>
<calcChain xmlns="http://schemas.openxmlformats.org/spreadsheetml/2006/main">
  <c r="D19" i="3" l="1"/>
  <c r="J46" i="3" l="1"/>
  <c r="D32" i="3"/>
  <c r="G47" i="3"/>
  <c r="D28" i="7" l="1"/>
  <c r="J28" i="7"/>
  <c r="I12" i="4"/>
  <c r="H12" i="4"/>
  <c r="D28" i="6"/>
  <c r="J28" i="6"/>
  <c r="D26" i="3" l="1"/>
  <c r="D37" i="3" l="1"/>
  <c r="D34" i="3"/>
  <c r="D27" i="3" l="1"/>
  <c r="D25" i="3"/>
  <c r="D24" i="3"/>
  <c r="D12" i="3"/>
  <c r="G46" i="3"/>
  <c r="D23" i="3" l="1"/>
  <c r="D13" i="3"/>
  <c r="D30" i="3"/>
  <c r="E46" i="3"/>
  <c r="D36" i="3"/>
  <c r="D35" i="3"/>
  <c r="D33" i="3"/>
  <c r="F12" i="4" l="1"/>
  <c r="F11" i="4"/>
  <c r="E12" i="4"/>
  <c r="E11" i="4"/>
  <c r="D25" i="7"/>
  <c r="D24" i="7"/>
  <c r="D22" i="7"/>
  <c r="D21" i="7"/>
  <c r="D20" i="7"/>
  <c r="D18" i="7"/>
  <c r="D17" i="7"/>
  <c r="D16" i="7"/>
  <c r="D15" i="7"/>
  <c r="D13" i="7"/>
  <c r="D12" i="7"/>
  <c r="D11" i="7"/>
  <c r="D10" i="7"/>
  <c r="D25" i="6" l="1"/>
  <c r="D24" i="6"/>
  <c r="D22" i="6"/>
  <c r="D21" i="6"/>
  <c r="D20" i="6"/>
  <c r="D18" i="6"/>
  <c r="D17" i="6"/>
  <c r="D16" i="6"/>
  <c r="D15" i="6"/>
  <c r="D13" i="6"/>
  <c r="D12" i="6"/>
  <c r="D11" i="6"/>
  <c r="D10" i="6"/>
  <c r="D11" i="4" l="1"/>
  <c r="D10" i="4"/>
  <c r="D31" i="3"/>
  <c r="D29" i="3"/>
  <c r="D28" i="3"/>
  <c r="D22" i="3"/>
  <c r="D21" i="3"/>
  <c r="D46" i="3" s="1"/>
  <c r="D20" i="3"/>
  <c r="D18" i="3"/>
  <c r="D16" i="3"/>
  <c r="D15" i="3"/>
  <c r="D11" i="3"/>
  <c r="D10" i="3"/>
  <c r="D40" i="3" l="1"/>
  <c r="D43" i="3" l="1"/>
  <c r="D14" i="3" l="1"/>
  <c r="D42" i="3"/>
  <c r="D38" i="3" l="1"/>
  <c r="D12" i="4" l="1"/>
  <c r="G12" i="4"/>
</calcChain>
</file>

<file path=xl/sharedStrings.xml><?xml version="1.0" encoding="utf-8"?>
<sst xmlns="http://schemas.openxmlformats.org/spreadsheetml/2006/main" count="319" uniqueCount="166">
  <si>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</si>
  <si>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</si>
  <si>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</si>
  <si>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</si>
  <si>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</si>
  <si>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</si>
  <si>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</si>
  <si>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</si>
  <si>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</si>
  <si>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</si>
  <si>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</si>
  <si>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</si>
  <si>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</si>
  <si>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</si>
  <si>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</si>
  <si>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</si>
  <si>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</si>
  <si>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</si>
  <si>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</si>
  <si>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</si>
  <si>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</si>
  <si>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"Судоверфский культурно-досуговый комплекс"</t>
  </si>
  <si>
    <t>7610053528/761001001</t>
  </si>
  <si>
    <t>21733770</t>
  </si>
  <si>
    <t>12315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</si>
  <si>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</si>
  <si>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</si>
  <si>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</si>
  <si>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</si>
  <si>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</si>
  <si>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</si>
  <si>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</si>
  <si>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</si>
  <si>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</si>
  <si>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</si>
  <si>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</si>
  <si>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</si>
  <si>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</si>
  <si>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Судоверфь п., Водников ул., 9 д.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</si>
  <si>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</si>
  <si>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</si>
  <si>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</si>
  <si>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</si>
  <si>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</si>
  <si>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</si>
  <si>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</si>
  <si>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</si>
  <si>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</si>
  <si>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</si>
  <si>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</si>
  <si>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</si>
  <si>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</si>
  <si>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</si>
  <si>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</si>
  <si>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</si>
  <si>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</si>
  <si>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</si>
  <si>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</si>
  <si>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</si>
  <si>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</si>
  <si>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</si>
  <si>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</si>
  <si>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</si>
  <si>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</si>
  <si>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</si>
  <si>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</si>
  <si>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</si>
  <si>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</si>
  <si>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</si>
  <si>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</si>
  <si>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</si>
  <si>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</si>
  <si>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</si>
  <si>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</si>
  <si>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</si>
  <si>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</si>
  <si>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</si>
  <si>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</si>
  <si>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</si>
  <si>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</si>
  <si>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</si>
  <si>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</si>
  <si>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</si>
  <si>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</si>
  <si>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</si>
  <si>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</si>
  <si>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</si>
  <si>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</si>
  <si>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</si>
  <si>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</si>
  <si>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</si>
  <si>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</si>
  <si>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</si>
  <si>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</si>
  <si>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</si>
  <si>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</si>
  <si>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</si>
  <si>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</si>
  <si>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</si>
  <si>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</si>
  <si>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</si>
  <si>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</si>
  <si>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</si>
  <si>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</si>
  <si>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</si>
  <si>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</si>
  <si>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</si>
  <si>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</si>
  <si>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</si>
  <si>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</si>
  <si>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</si>
  <si>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</si>
  <si>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                                 Показатели финансового состояния учреждения (подразделения)</t>
  </si>
  <si>
    <t>всего   2020 г.</t>
  </si>
  <si>
    <t>выплаты на арендную плату за пользование имуществом,224</t>
  </si>
  <si>
    <t>на 2019 год и плановый период 2020 и 2021 годов</t>
  </si>
  <si>
    <t>всего   2019 г.</t>
  </si>
  <si>
    <t>131</t>
  </si>
  <si>
    <t>700</t>
  </si>
  <si>
    <t>всего   2021 г.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</si>
  <si>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</si>
  <si>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</si>
  <si>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</si>
  <si>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2019</t>
  </si>
  <si>
    <t>Поступления текущего характера бюджетным и автнономным учреждениям от сектора гос.управления</t>
  </si>
  <si>
    <t>152</t>
  </si>
  <si>
    <t>Поступления капитального характера бюджетным и автнономным учреждениям от сектора гос.управления</t>
  </si>
  <si>
    <t>162</t>
  </si>
  <si>
    <t>Увеличение стоимости материальных запасов для целей капитальных вложений, 349</t>
  </si>
  <si>
    <t>-</t>
  </si>
  <si>
    <t>Доходы от оказания платных услуг (работ)</t>
  </si>
  <si>
    <t>Субсидии муниципальным учреждениям культуры на финансовое обеспечение муниципального задания на оказание услуг/работ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</si>
  <si>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</si>
  <si>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</si>
  <si>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</si>
  <si>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услуги связи,221</t>
  </si>
  <si>
    <t xml:space="preserve"> транспортные услуги,222</t>
  </si>
  <si>
    <t>коммунальные услуги,223</t>
  </si>
  <si>
    <t>Арендная плата за пользование имуществом (за исключением земельных участков и других обособленных природных объектов),224</t>
  </si>
  <si>
    <t>Работы, услуги по содержанию имущества(225)</t>
  </si>
  <si>
    <t>Прочие работы, услуги(226)</t>
  </si>
  <si>
    <t>Уплата налога на имущество организаций и земельного налога</t>
  </si>
  <si>
    <t>Уплата иных платежей</t>
  </si>
  <si>
    <t>Увеличение стоимости основных средств,310</t>
  </si>
  <si>
    <t>Увеличение стоимости продуктов питания,342</t>
  </si>
  <si>
    <t>Увеличение стоимости строительных материалов,344</t>
  </si>
  <si>
    <t>Увеличение стоимости прочих оборотных запасов (материалов),346</t>
  </si>
  <si>
    <t>Услуги, работы для целей капитальных вложений 228</t>
  </si>
  <si>
    <t>транспортные услуги,222</t>
  </si>
  <si>
    <t xml:space="preserve"> коммунальные услуги,223</t>
  </si>
  <si>
    <t>243</t>
  </si>
  <si>
    <t>Доходы от штрафных санкций за нарушение законодательства о закупках и нарушение условий контрактов (договоров)</t>
  </si>
  <si>
    <t>141</t>
  </si>
  <si>
    <t>244 КВР</t>
  </si>
  <si>
    <t>243 КВР</t>
  </si>
  <si>
    <t>Увеличение стоимости ГСМ, 343</t>
  </si>
  <si>
    <t>Увеличение стоимости материальных запасов для целей капитальных вложений, 347</t>
  </si>
  <si>
    <t xml:space="preserve">12 000,00 243 КВР </t>
  </si>
  <si>
    <t>30</t>
  </si>
  <si>
    <t>сентября</t>
  </si>
  <si>
    <t>30.09.2019</t>
  </si>
  <si>
    <t>на 30 сентября 2019 г.</t>
  </si>
  <si>
    <t xml:space="preserve">Показатели по поступлениям и выплатам учреждения (подразделения)  </t>
  </si>
  <si>
    <t xml:space="preserve">Показатели по поступлениям и выплатам учреждения (подразделения) </t>
  </si>
  <si>
    <t xml:space="preserve">Показатели выплат по расходам на закупку товаров, работ, услуг учреждения (подразделения) </t>
  </si>
  <si>
    <t>Увеличение стоимости лекарственных препаратов и материалов, применяемых в медицинских целях, 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</si>
</sst>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4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0"/>
      <color theme="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6" fillId="0" borderId="8" xfId="0" applyNumberFormat="1" applyFont="1" applyBorder="1" applyAlignment="1" applyProtection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top" wrapText="1"/>
    </xf>
    <xf numFmtId="4" fontId="6" fillId="0" borderId="8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ill="1"/>
    <xf numFmtId="4" fontId="0" fillId="0" borderId="0" xfId="0" applyNumberFormat="1"/>
    <xf numFmtId="4" fontId="8" fillId="0" borderId="0" xfId="0" applyNumberFormat="1" applyFont="1"/>
    <xf numFmtId="0" fontId="9" fillId="0" borderId="0" xfId="0" applyFont="1" applyBorder="1" applyAlignment="1" applyProtection="1">
      <alignment horizontal="center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" fontId="6" fillId="0" borderId="12" xfId="0" applyNumberFormat="1" applyFont="1" applyFill="1" applyBorder="1" applyAlignment="1" applyProtection="1">
      <alignment horizontal="right" vertical="top" wrapText="1"/>
    </xf>
    <xf numFmtId="4" fontId="6" fillId="0" borderId="13" xfId="0" applyNumberFormat="1" applyFont="1" applyFill="1" applyBorder="1" applyAlignment="1" applyProtection="1">
      <alignment horizontal="right" vertical="top" wrapText="1"/>
    </xf>
    <xf numFmtId="0" fontId="6" fillId="0" borderId="8" xfId="0" applyNumberFormat="1" applyFont="1" applyBorder="1" applyAlignment="1" applyProtection="1">
      <alignment horizontal="center" vertical="center" wrapText="1"/>
    </xf>
    <xf numFmtId="0" fontId="0" fillId="0" borderId="0" xfId="0" applyNumberFormat="1"/>
    <xf numFmtId="0" fontId="6" fillId="0" borderId="2" xfId="0" applyNumberFormat="1" applyFont="1" applyBorder="1" applyAlignment="1" applyProtection="1">
      <alignment horizontal="center" vertical="center" wrapText="1"/>
    </xf>
    <xf numFmtId="0" fontId="6" fillId="0" borderId="20" xfId="0" applyNumberFormat="1" applyFont="1" applyBorder="1" applyAlignment="1" applyProtection="1">
      <alignment horizontal="center" vertical="center" wrapText="1"/>
    </xf>
    <xf numFmtId="4" fontId="6" fillId="2" borderId="0" xfId="0" applyNumberFormat="1" applyFont="1" applyFill="1" applyBorder="1" applyAlignment="1" applyProtection="1">
      <alignment horizontal="right"/>
    </xf>
    <xf numFmtId="4" fontId="6" fillId="2" borderId="0" xfId="0" applyNumberFormat="1" applyFont="1" applyFill="1" applyBorder="1" applyAlignment="1" applyProtection="1"/>
    <xf numFmtId="4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right" vertical="top" wrapText="1"/>
    </xf>
    <xf numFmtId="4" fontId="6" fillId="2" borderId="8" xfId="0" applyNumberFormat="1" applyFont="1" applyFill="1" applyBorder="1" applyAlignment="1" applyProtection="1">
      <alignment horizontal="right" vertical="top" wrapText="1"/>
    </xf>
    <xf numFmtId="4" fontId="0" fillId="2" borderId="0" xfId="0" applyNumberFormat="1" applyFill="1"/>
    <xf numFmtId="4" fontId="8" fillId="2" borderId="0" xfId="0" applyNumberFormat="1" applyFont="1" applyFill="1"/>
    <xf numFmtId="0" fontId="6" fillId="0" borderId="8" xfId="0" applyFont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0" fontId="11" fillId="2" borderId="0" xfId="0" applyFont="1" applyFill="1"/>
    <xf numFmtId="4" fontId="11" fillId="2" borderId="0" xfId="0" applyNumberFormat="1" applyFont="1" applyFill="1"/>
    <xf numFmtId="0" fontId="11" fillId="2" borderId="0" xfId="0" applyNumberFormat="1" applyFont="1" applyFill="1" applyAlignment="1">
      <alignment horizontal="left"/>
    </xf>
    <xf numFmtId="0" fontId="11" fillId="0" borderId="0" xfId="0" applyFont="1"/>
    <xf numFmtId="4" fontId="11" fillId="0" borderId="0" xfId="1" applyNumberFormat="1" applyFont="1"/>
    <xf numFmtId="4" fontId="11" fillId="0" borderId="0" xfId="0" applyNumberFormat="1" applyFont="1"/>
    <xf numFmtId="49" fontId="6" fillId="2" borderId="8" xfId="0" applyNumberFormat="1" applyFont="1" applyFill="1" applyBorder="1" applyAlignment="1" applyProtection="1">
      <alignment horizontal="left" vertical="top" wrapText="1"/>
    </xf>
    <xf numFmtId="49" fontId="6" fillId="2" borderId="8" xfId="0" applyNumberFormat="1" applyFont="1" applyFill="1" applyBorder="1" applyAlignment="1" applyProtection="1">
      <alignment horizontal="center" vertical="top" wrapText="1"/>
    </xf>
    <xf numFmtId="4" fontId="6" fillId="2" borderId="12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9" fontId="6" fillId="3" borderId="2" xfId="0" applyNumberFormat="1" applyFont="1" applyFill="1" applyBorder="1" applyAlignment="1" applyProtection="1">
      <alignment horizontal="center" vertical="top" wrapText="1"/>
    </xf>
    <xf numFmtId="49" fontId="10" fillId="3" borderId="2" xfId="0" applyNumberFormat="1" applyFont="1" applyFill="1" applyBorder="1" applyAlignment="1" applyProtection="1">
      <alignment horizontal="center" vertical="top" wrapText="1"/>
    </xf>
    <xf numFmtId="4" fontId="6" fillId="3" borderId="4" xfId="0" applyNumberFormat="1" applyFont="1" applyFill="1" applyBorder="1" applyAlignment="1" applyProtection="1">
      <alignment horizontal="right" vertical="top" wrapText="1"/>
    </xf>
    <xf numFmtId="4" fontId="11" fillId="3" borderId="0" xfId="0" applyNumberFormat="1" applyFont="1" applyFill="1"/>
    <xf numFmtId="4" fontId="10" fillId="3" borderId="0" xfId="1" applyNumberFormat="1" applyFont="1" applyFill="1" applyAlignment="1">
      <alignment horizontal="right"/>
    </xf>
    <xf numFmtId="4" fontId="6" fillId="3" borderId="8" xfId="0" applyNumberFormat="1" applyFont="1" applyFill="1" applyBorder="1" applyAlignment="1" applyProtection="1">
      <alignment horizontal="righ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4" fontId="6" fillId="2" borderId="15" xfId="0" applyNumberFormat="1" applyFont="1" applyFill="1" applyBorder="1" applyAlignment="1" applyProtection="1">
      <alignment horizontal="center" vertical="top" wrapText="1"/>
    </xf>
    <xf numFmtId="4" fontId="6" fillId="2" borderId="7" xfId="0" applyNumberFormat="1" applyFont="1" applyFill="1" applyBorder="1" applyAlignment="1" applyProtection="1">
      <alignment horizontal="center" vertical="top" wrapText="1"/>
    </xf>
    <xf numFmtId="4" fontId="6" fillId="2" borderId="9" xfId="0" applyNumberFormat="1" applyFont="1" applyFill="1" applyBorder="1" applyAlignment="1" applyProtection="1">
      <alignment horizontal="center" vertical="top" wrapText="1"/>
    </xf>
    <xf numFmtId="4" fontId="6" fillId="2" borderId="11" xfId="0" applyNumberFormat="1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4" fontId="6" fillId="0" borderId="16" xfId="0" applyNumberFormat="1" applyFont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top" wrapText="1"/>
    </xf>
    <xf numFmtId="4" fontId="6" fillId="0" borderId="4" xfId="0" applyNumberFormat="1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center"/>
    </xf>
    <xf numFmtId="4" fontId="13" fillId="0" borderId="17" xfId="0" applyNumberFormat="1" applyFont="1" applyBorder="1" applyAlignment="1" applyProtection="1">
      <alignment horizontal="center" vertical="center" wrapText="1"/>
    </xf>
    <xf numFmtId="4" fontId="13" fillId="0" borderId="18" xfId="0" applyNumberFormat="1" applyFont="1" applyBorder="1" applyAlignment="1" applyProtection="1">
      <alignment horizontal="center" vertical="center" wrapText="1"/>
    </xf>
    <xf numFmtId="4" fontId="13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15" t="s">
        <v>0</v>
      </c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17" t="s">
        <v>1</v>
      </c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"/>
      <c r="DS5" s="1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18" t="s">
        <v>2</v>
      </c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2"/>
      <c r="DS6" s="2"/>
      <c r="DT6" s="118" t="s">
        <v>3</v>
      </c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19"/>
      <c r="DH7" s="119"/>
      <c r="DI7" s="119"/>
      <c r="DJ7" s="119"/>
      <c r="DK7" s="1" t="s">
        <v>4</v>
      </c>
      <c r="DL7" s="1"/>
      <c r="DM7" s="1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20">
        <v>20</v>
      </c>
      <c r="EG7" s="120"/>
      <c r="EH7" s="120"/>
      <c r="EI7" s="120"/>
      <c r="EJ7" s="121"/>
      <c r="EK7" s="121"/>
      <c r="EL7" s="121"/>
      <c r="EM7" s="121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114" t="s">
        <v>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</row>
    <row r="10" spans="1:153" ht="16.5" customHeight="1" x14ac:dyDescent="0.3">
      <c r="A10" s="114" t="s">
        <v>115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11" t="s">
        <v>7</v>
      </c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98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100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112" t="s">
        <v>158</v>
      </c>
      <c r="BI14" s="112"/>
      <c r="BJ14" s="112"/>
      <c r="BK14" s="112"/>
      <c r="BL14" s="7" t="s">
        <v>4</v>
      </c>
      <c r="BM14" s="7"/>
      <c r="BN14" s="7"/>
      <c r="BO14" s="112" t="s">
        <v>159</v>
      </c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7"/>
      <c r="CH14" s="113">
        <v>2019</v>
      </c>
      <c r="CI14" s="113"/>
      <c r="CJ14" s="113"/>
      <c r="CK14" s="113"/>
      <c r="CL14" s="113"/>
      <c r="CM14" s="113"/>
      <c r="CN14" s="11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98" t="s">
        <v>160</v>
      </c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100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98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100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98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100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7" t="s">
        <v>21</v>
      </c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98" t="s">
        <v>23</v>
      </c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100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101" t="s">
        <v>24</v>
      </c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3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98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100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104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6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07" t="s">
        <v>22</v>
      </c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8" t="s">
        <v>17</v>
      </c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10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8" t="s">
        <v>20</v>
      </c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10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7" t="s">
        <v>37</v>
      </c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7" t="s">
        <v>38</v>
      </c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96" t="s">
        <v>30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A44:DD44"/>
    <mergeCell ref="A31:DD31"/>
    <mergeCell ref="A34:DD34"/>
    <mergeCell ref="A36:DD36"/>
    <mergeCell ref="A38:DD38"/>
    <mergeCell ref="A40:DD40"/>
    <mergeCell ref="A42:DD42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47" t="s">
        <v>112</v>
      </c>
      <c r="C2" s="47"/>
    </row>
    <row r="3" spans="1:3" ht="14.25" customHeight="1" x14ac:dyDescent="0.25">
      <c r="A3" s="27"/>
      <c r="B3" s="58" t="s">
        <v>161</v>
      </c>
      <c r="C3" s="47"/>
    </row>
    <row r="4" spans="1:3" ht="12.75" customHeight="1" x14ac:dyDescent="0.25">
      <c r="A4" s="27"/>
      <c r="B4" s="27"/>
      <c r="C4" s="27"/>
    </row>
    <row r="5" spans="1:3" ht="12.75" customHeight="1" x14ac:dyDescent="0.25">
      <c r="A5" s="48" t="s">
        <v>40</v>
      </c>
      <c r="B5" s="48" t="s">
        <v>41</v>
      </c>
      <c r="C5" s="48" t="s">
        <v>42</v>
      </c>
    </row>
    <row r="6" spans="1:3" ht="12.75" customHeight="1" x14ac:dyDescent="0.25">
      <c r="A6" s="48">
        <v>1</v>
      </c>
      <c r="B6" s="48">
        <v>2</v>
      </c>
      <c r="C6" s="48">
        <v>3</v>
      </c>
    </row>
    <row r="7" spans="1:3" ht="12.75" customHeight="1" x14ac:dyDescent="0.25">
      <c r="A7" s="30"/>
      <c r="B7" s="31" t="s">
        <v>43</v>
      </c>
      <c r="C7" s="49">
        <v>11836.5</v>
      </c>
    </row>
    <row r="8" spans="1:3" ht="25.5" customHeight="1" x14ac:dyDescent="0.25">
      <c r="A8" s="31"/>
      <c r="B8" s="31" t="s">
        <v>44</v>
      </c>
      <c r="C8" s="49">
        <v>19503.2</v>
      </c>
    </row>
    <row r="9" spans="1:3" ht="12.75" customHeight="1" x14ac:dyDescent="0.25">
      <c r="A9" s="30"/>
      <c r="B9" s="31" t="s">
        <v>45</v>
      </c>
      <c r="C9" s="49">
        <v>140.5</v>
      </c>
    </row>
    <row r="10" spans="1:3" ht="12.75" customHeight="1" x14ac:dyDescent="0.25">
      <c r="A10" s="30"/>
      <c r="B10" s="31" t="s">
        <v>46</v>
      </c>
      <c r="C10" s="49">
        <v>2841.3</v>
      </c>
    </row>
    <row r="11" spans="1:3" ht="12.75" customHeight="1" x14ac:dyDescent="0.25">
      <c r="A11" s="30"/>
      <c r="B11" s="31" t="s">
        <v>45</v>
      </c>
      <c r="C11" s="49">
        <v>801.8</v>
      </c>
    </row>
    <row r="12" spans="1:3" ht="12.75" customHeight="1" x14ac:dyDescent="0.25">
      <c r="A12" s="30"/>
      <c r="B12" s="31" t="s">
        <v>47</v>
      </c>
      <c r="C12" s="49">
        <v>12916.5</v>
      </c>
    </row>
    <row r="13" spans="1:3" ht="25.5" customHeight="1" x14ac:dyDescent="0.25">
      <c r="A13" s="31"/>
      <c r="B13" s="31" t="s">
        <v>48</v>
      </c>
      <c r="C13" s="49">
        <v>4504.3</v>
      </c>
    </row>
    <row r="14" spans="1:3" ht="25.5" customHeight="1" x14ac:dyDescent="0.25">
      <c r="A14" s="31"/>
      <c r="B14" s="31" t="s">
        <v>49</v>
      </c>
      <c r="C14" s="49">
        <v>4504.3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50</v>
      </c>
      <c r="C16" s="49" t="s">
        <v>129</v>
      </c>
    </row>
    <row r="17" spans="1:3" ht="12.75" customHeight="1" x14ac:dyDescent="0.25">
      <c r="A17" s="30"/>
      <c r="B17" s="31" t="s">
        <v>51</v>
      </c>
      <c r="C17" s="49" t="s">
        <v>129</v>
      </c>
    </row>
    <row r="18" spans="1:3" ht="12.75" customHeight="1" x14ac:dyDescent="0.25">
      <c r="A18" s="30"/>
      <c r="B18" s="31" t="s">
        <v>52</v>
      </c>
      <c r="C18" s="49">
        <v>8274.4</v>
      </c>
    </row>
    <row r="19" spans="1:3" ht="12.75" customHeight="1" x14ac:dyDescent="0.25">
      <c r="A19" s="30"/>
      <c r="B19" s="31" t="s">
        <v>53</v>
      </c>
      <c r="C19" s="49">
        <v>137.9</v>
      </c>
    </row>
    <row r="20" spans="1:3" ht="12.75" customHeight="1" x14ac:dyDescent="0.25">
      <c r="A20" s="30"/>
      <c r="B20" s="31" t="s">
        <v>54</v>
      </c>
      <c r="C20" s="49">
        <v>46607.6</v>
      </c>
    </row>
    <row r="21" spans="1:3" ht="25.5" customHeight="1" x14ac:dyDescent="0.25">
      <c r="A21" s="30"/>
      <c r="B21" s="31" t="s">
        <v>55</v>
      </c>
      <c r="C21" s="49" t="s">
        <v>129</v>
      </c>
    </row>
    <row r="22" spans="1:3" ht="12.75" customHeight="1" x14ac:dyDescent="0.25">
      <c r="A22" s="30"/>
      <c r="B22" s="31" t="s">
        <v>56</v>
      </c>
      <c r="C22" s="49">
        <v>831.6</v>
      </c>
    </row>
    <row r="23" spans="1:3" ht="25.5" customHeight="1" x14ac:dyDescent="0.25">
      <c r="A23" s="30"/>
      <c r="B23" s="31" t="s">
        <v>57</v>
      </c>
      <c r="C23" s="49" t="s">
        <v>129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28" zoomScale="99" zoomScaleNormal="99" workbookViewId="0">
      <selection activeCell="D46" sqref="D46"/>
    </sheetView>
  </sheetViews>
  <sheetFormatPr defaultRowHeight="12.75" customHeight="1" x14ac:dyDescent="0.25"/>
  <cols>
    <col min="1" max="1" width="49.6640625" customWidth="1"/>
    <col min="2" max="2" width="8.33203125" customWidth="1"/>
    <col min="3" max="3" width="15.33203125" customWidth="1"/>
    <col min="4" max="4" width="17.5546875" style="56" customWidth="1"/>
    <col min="5" max="5" width="20.6640625" style="74" customWidth="1"/>
    <col min="6" max="6" width="8.88671875" style="74" hidden="1" customWidth="1"/>
    <col min="7" max="7" width="17.88671875" style="74" customWidth="1"/>
    <col min="8" max="8" width="14.33203125" style="74" customWidth="1"/>
    <col min="9" max="9" width="13.33203125" style="74" customWidth="1"/>
    <col min="10" max="10" width="15.44140625" style="74" customWidth="1"/>
    <col min="11" max="11" width="13.33203125" style="56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50"/>
      <c r="E1" s="67"/>
      <c r="F1" s="67"/>
      <c r="G1" s="67"/>
      <c r="H1" s="67"/>
      <c r="I1" s="67"/>
      <c r="J1" s="67"/>
      <c r="K1" s="50"/>
    </row>
    <row r="2" spans="1:11" ht="14.25" customHeight="1" x14ac:dyDescent="0.25">
      <c r="A2" s="96" t="s">
        <v>162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4.25" customHeight="1" x14ac:dyDescent="0.25">
      <c r="A3" s="122" t="s">
        <v>161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ht="12.75" customHeight="1" x14ac:dyDescent="0.25">
      <c r="A4" s="27"/>
      <c r="B4" s="27"/>
      <c r="C4" s="27"/>
      <c r="D4" s="51"/>
      <c r="E4" s="68"/>
      <c r="F4" s="68"/>
      <c r="G4" s="68"/>
      <c r="H4" s="68"/>
      <c r="I4" s="68"/>
      <c r="J4" s="68"/>
      <c r="K4" s="51"/>
    </row>
    <row r="5" spans="1:11" ht="12.75" customHeight="1" thickBot="1" x14ac:dyDescent="0.3">
      <c r="A5" s="127" t="s">
        <v>41</v>
      </c>
      <c r="B5" s="127" t="s">
        <v>59</v>
      </c>
      <c r="C5" s="127" t="s">
        <v>60</v>
      </c>
      <c r="D5" s="132" t="s">
        <v>61</v>
      </c>
      <c r="E5" s="133"/>
      <c r="F5" s="133"/>
      <c r="G5" s="133"/>
      <c r="H5" s="133"/>
      <c r="I5" s="133"/>
      <c r="J5" s="133"/>
      <c r="K5" s="134"/>
    </row>
    <row r="6" spans="1:11" ht="12.75" customHeight="1" x14ac:dyDescent="0.25">
      <c r="A6" s="128"/>
      <c r="B6" s="128"/>
      <c r="C6" s="130"/>
      <c r="D6" s="135" t="s">
        <v>116</v>
      </c>
      <c r="E6" s="133" t="s">
        <v>63</v>
      </c>
      <c r="F6" s="133"/>
      <c r="G6" s="133"/>
      <c r="H6" s="133"/>
      <c r="I6" s="133"/>
      <c r="J6" s="133"/>
      <c r="K6" s="134"/>
    </row>
    <row r="7" spans="1:11" ht="12.75" customHeight="1" x14ac:dyDescent="0.25">
      <c r="A7" s="128"/>
      <c r="B7" s="128"/>
      <c r="C7" s="130"/>
      <c r="D7" s="136"/>
      <c r="E7" s="123" t="s">
        <v>64</v>
      </c>
      <c r="F7" s="125" t="s">
        <v>65</v>
      </c>
      <c r="G7" s="125" t="s">
        <v>66</v>
      </c>
      <c r="H7" s="125" t="s">
        <v>67</v>
      </c>
      <c r="I7" s="125" t="s">
        <v>68</v>
      </c>
      <c r="J7" s="138" t="s">
        <v>69</v>
      </c>
      <c r="K7" s="139"/>
    </row>
    <row r="8" spans="1:11" ht="134.25" customHeight="1" x14ac:dyDescent="0.25">
      <c r="A8" s="129"/>
      <c r="B8" s="129"/>
      <c r="C8" s="131"/>
      <c r="D8" s="137"/>
      <c r="E8" s="124"/>
      <c r="F8" s="126"/>
      <c r="G8" s="126"/>
      <c r="H8" s="126"/>
      <c r="I8" s="126"/>
      <c r="J8" s="69" t="s">
        <v>62</v>
      </c>
      <c r="K8" s="52" t="s">
        <v>70</v>
      </c>
    </row>
    <row r="9" spans="1:11" s="64" customFormat="1" ht="12.75" customHeight="1" x14ac:dyDescent="0.25">
      <c r="A9" s="63">
        <v>1</v>
      </c>
      <c r="B9" s="63">
        <v>2</v>
      </c>
      <c r="C9" s="65">
        <v>3</v>
      </c>
      <c r="D9" s="66">
        <v>4</v>
      </c>
      <c r="E9" s="70">
        <v>5</v>
      </c>
      <c r="F9" s="71"/>
      <c r="G9" s="71">
        <v>6</v>
      </c>
      <c r="H9" s="71">
        <v>7</v>
      </c>
      <c r="I9" s="71">
        <v>8</v>
      </c>
      <c r="J9" s="71">
        <v>9</v>
      </c>
      <c r="K9" s="63">
        <v>10</v>
      </c>
    </row>
    <row r="10" spans="1:11" s="46" customFormat="1" ht="13.2" x14ac:dyDescent="0.25">
      <c r="A10" s="44" t="s">
        <v>130</v>
      </c>
      <c r="B10" s="45"/>
      <c r="C10" s="59" t="s">
        <v>117</v>
      </c>
      <c r="D10" s="61">
        <f>J10</f>
        <v>463140</v>
      </c>
      <c r="E10" s="72">
        <v>0</v>
      </c>
      <c r="F10" s="73">
        <v>0</v>
      </c>
      <c r="G10" s="73">
        <v>0</v>
      </c>
      <c r="H10" s="73">
        <v>0</v>
      </c>
      <c r="I10" s="73">
        <v>0</v>
      </c>
      <c r="J10" s="73">
        <v>463140</v>
      </c>
      <c r="K10" s="54">
        <v>0</v>
      </c>
    </row>
    <row r="11" spans="1:11" s="46" customFormat="1" ht="38.4" customHeight="1" x14ac:dyDescent="0.25">
      <c r="A11" s="78" t="s">
        <v>131</v>
      </c>
      <c r="B11" s="45"/>
      <c r="C11" s="59" t="s">
        <v>117</v>
      </c>
      <c r="D11" s="61">
        <f>E11</f>
        <v>8294155</v>
      </c>
      <c r="E11" s="72">
        <v>8294155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54">
        <v>0</v>
      </c>
    </row>
    <row r="12" spans="1:11" s="46" customFormat="1" ht="40.950000000000003" customHeight="1" x14ac:dyDescent="0.25">
      <c r="A12" s="78" t="s">
        <v>151</v>
      </c>
      <c r="B12" s="45"/>
      <c r="C12" s="77" t="s">
        <v>152</v>
      </c>
      <c r="D12" s="61">
        <f>J12</f>
        <v>28695.41</v>
      </c>
      <c r="E12" s="72"/>
      <c r="F12" s="73"/>
      <c r="G12" s="73"/>
      <c r="H12" s="73"/>
      <c r="I12" s="73"/>
      <c r="J12" s="73">
        <v>28695.41</v>
      </c>
      <c r="K12" s="54"/>
    </row>
    <row r="13" spans="1:11" ht="30" customHeight="1" x14ac:dyDescent="0.25">
      <c r="A13" s="33" t="s">
        <v>124</v>
      </c>
      <c r="B13" s="34"/>
      <c r="C13" s="60" t="s">
        <v>125</v>
      </c>
      <c r="D13" s="61">
        <f>G13</f>
        <v>4376895.49</v>
      </c>
      <c r="E13" s="72">
        <v>0</v>
      </c>
      <c r="F13" s="73">
        <v>0</v>
      </c>
      <c r="G13" s="73">
        <v>4376895.49</v>
      </c>
      <c r="H13" s="73">
        <v>0</v>
      </c>
      <c r="I13" s="73">
        <v>0</v>
      </c>
      <c r="J13" s="73">
        <v>0</v>
      </c>
      <c r="K13" s="53">
        <v>0</v>
      </c>
    </row>
    <row r="14" spans="1:11" s="46" customFormat="1" ht="26.4" customHeight="1" x14ac:dyDescent="0.25">
      <c r="A14" s="33" t="s">
        <v>126</v>
      </c>
      <c r="B14" s="45"/>
      <c r="C14" s="59" t="s">
        <v>127</v>
      </c>
      <c r="D14" s="61">
        <f>G14</f>
        <v>541980.30000000005</v>
      </c>
      <c r="E14" s="72">
        <v>0</v>
      </c>
      <c r="F14" s="73">
        <v>0</v>
      </c>
      <c r="G14" s="73">
        <v>541980.30000000005</v>
      </c>
      <c r="H14" s="73">
        <v>541980.30000000005</v>
      </c>
      <c r="I14" s="73">
        <v>0</v>
      </c>
      <c r="J14" s="73">
        <v>0</v>
      </c>
      <c r="K14" s="54">
        <v>0</v>
      </c>
    </row>
    <row r="15" spans="1:11" s="46" customFormat="1" ht="13.2" x14ac:dyDescent="0.25">
      <c r="A15" s="44" t="s">
        <v>132</v>
      </c>
      <c r="B15" s="45"/>
      <c r="C15" s="59" t="s">
        <v>81</v>
      </c>
      <c r="D15" s="61">
        <f>E15+G15</f>
        <v>4788173</v>
      </c>
      <c r="E15" s="72">
        <v>4788173</v>
      </c>
      <c r="F15" s="73">
        <v>0</v>
      </c>
      <c r="G15" s="73">
        <v>0</v>
      </c>
      <c r="H15" s="73">
        <v>0</v>
      </c>
      <c r="I15" s="73">
        <v>0</v>
      </c>
      <c r="J15" s="73">
        <v>3558.13</v>
      </c>
      <c r="K15" s="54">
        <v>0</v>
      </c>
    </row>
    <row r="16" spans="1:11" s="46" customFormat="1" ht="28.2" customHeight="1" x14ac:dyDescent="0.25">
      <c r="A16" s="44" t="s">
        <v>133</v>
      </c>
      <c r="B16" s="45"/>
      <c r="C16" s="59" t="s">
        <v>74</v>
      </c>
      <c r="D16" s="61">
        <f>E16+J16</f>
        <v>1050</v>
      </c>
      <c r="E16" s="72">
        <v>50</v>
      </c>
      <c r="F16" s="73">
        <v>0</v>
      </c>
      <c r="G16" s="73">
        <v>0</v>
      </c>
      <c r="H16" s="73">
        <v>0</v>
      </c>
      <c r="I16" s="73">
        <v>0</v>
      </c>
      <c r="J16" s="73">
        <v>1000</v>
      </c>
      <c r="K16" s="54">
        <v>0</v>
      </c>
    </row>
    <row r="17" spans="1:11" s="46" customFormat="1" ht="13.2" x14ac:dyDescent="0.25">
      <c r="A17" s="44" t="s">
        <v>73</v>
      </c>
      <c r="B17" s="45"/>
      <c r="C17" s="59" t="s">
        <v>75</v>
      </c>
      <c r="D17" s="61">
        <v>0</v>
      </c>
      <c r="E17" s="72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54">
        <v>0</v>
      </c>
    </row>
    <row r="18" spans="1:11" s="46" customFormat="1" ht="43.2" customHeight="1" x14ac:dyDescent="0.25">
      <c r="A18" s="44" t="s">
        <v>134</v>
      </c>
      <c r="B18" s="45"/>
      <c r="C18" s="59" t="s">
        <v>72</v>
      </c>
      <c r="D18" s="61">
        <f>E18</f>
        <v>1323426.83</v>
      </c>
      <c r="E18" s="72">
        <v>1323426.83</v>
      </c>
      <c r="F18" s="73">
        <v>0</v>
      </c>
      <c r="G18" s="73">
        <v>0</v>
      </c>
      <c r="H18" s="73">
        <v>0</v>
      </c>
      <c r="I18" s="73">
        <v>0</v>
      </c>
      <c r="J18" s="73">
        <v>1124.54</v>
      </c>
      <c r="K18" s="54">
        <v>0</v>
      </c>
    </row>
    <row r="19" spans="1:11" s="88" customFormat="1" ht="14.4" customHeight="1" x14ac:dyDescent="0.25">
      <c r="A19" s="85" t="s">
        <v>147</v>
      </c>
      <c r="B19" s="86"/>
      <c r="C19" s="89" t="s">
        <v>150</v>
      </c>
      <c r="D19" s="87">
        <f>E19+J19</f>
        <v>24000</v>
      </c>
      <c r="E19" s="91">
        <v>12000</v>
      </c>
      <c r="F19" s="73"/>
      <c r="G19" s="73"/>
      <c r="H19" s="73"/>
      <c r="I19" s="73"/>
      <c r="J19" s="94">
        <v>12000</v>
      </c>
      <c r="K19" s="73"/>
    </row>
    <row r="20" spans="1:11" s="46" customFormat="1" ht="13.2" x14ac:dyDescent="0.25">
      <c r="A20" s="44" t="s">
        <v>135</v>
      </c>
      <c r="B20" s="45"/>
      <c r="C20" s="59" t="s">
        <v>71</v>
      </c>
      <c r="D20" s="61">
        <f>E20+J20</f>
        <v>37130.53</v>
      </c>
      <c r="E20" s="72">
        <v>37130.53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54">
        <v>0</v>
      </c>
    </row>
    <row r="21" spans="1:11" s="46" customFormat="1" ht="13.2" x14ac:dyDescent="0.25">
      <c r="A21" s="44" t="s">
        <v>136</v>
      </c>
      <c r="B21" s="45"/>
      <c r="C21" s="59" t="s">
        <v>71</v>
      </c>
      <c r="D21" s="61">
        <f>E21+G21+J21</f>
        <v>20276.599999999999</v>
      </c>
      <c r="E21" s="72">
        <v>0</v>
      </c>
      <c r="F21" s="73">
        <v>0</v>
      </c>
      <c r="G21" s="73">
        <v>0</v>
      </c>
      <c r="H21" s="73">
        <v>0</v>
      </c>
      <c r="I21" s="73">
        <v>0</v>
      </c>
      <c r="J21" s="73">
        <v>20276.599999999999</v>
      </c>
      <c r="K21" s="54">
        <v>0</v>
      </c>
    </row>
    <row r="22" spans="1:11" s="46" customFormat="1" ht="13.2" x14ac:dyDescent="0.25">
      <c r="A22" s="44" t="s">
        <v>137</v>
      </c>
      <c r="B22" s="45"/>
      <c r="C22" s="59" t="s">
        <v>71</v>
      </c>
      <c r="D22" s="61">
        <f>E22+G22</f>
        <v>1405638.08</v>
      </c>
      <c r="E22" s="72">
        <v>1405638.08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54">
        <v>0</v>
      </c>
    </row>
    <row r="23" spans="1:11" s="46" customFormat="1" ht="39.6" x14ac:dyDescent="0.25">
      <c r="A23" s="44" t="s">
        <v>138</v>
      </c>
      <c r="B23" s="45"/>
      <c r="C23" s="59" t="s">
        <v>71</v>
      </c>
      <c r="D23" s="61">
        <f t="shared" ref="D23:D28" si="0">J23+G23+E23</f>
        <v>3300</v>
      </c>
      <c r="E23" s="72">
        <v>3300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54">
        <v>0</v>
      </c>
    </row>
    <row r="24" spans="1:11" s="88" customFormat="1" ht="13.2" x14ac:dyDescent="0.25">
      <c r="A24" s="85" t="s">
        <v>139</v>
      </c>
      <c r="B24" s="86"/>
      <c r="C24" s="90" t="s">
        <v>150</v>
      </c>
      <c r="D24" s="87">
        <f t="shared" si="0"/>
        <v>6857869.1900000004</v>
      </c>
      <c r="E24" s="72"/>
      <c r="F24" s="73"/>
      <c r="G24" s="94">
        <v>6857869.1900000004</v>
      </c>
      <c r="H24" s="73"/>
      <c r="I24" s="73"/>
      <c r="J24" s="73"/>
      <c r="K24" s="73"/>
    </row>
    <row r="25" spans="1:11" s="88" customFormat="1" ht="13.2" x14ac:dyDescent="0.25">
      <c r="A25" s="85" t="s">
        <v>140</v>
      </c>
      <c r="B25" s="86"/>
      <c r="C25" s="90" t="s">
        <v>150</v>
      </c>
      <c r="D25" s="87">
        <f t="shared" si="0"/>
        <v>35000</v>
      </c>
      <c r="E25" s="72"/>
      <c r="F25" s="73"/>
      <c r="G25" s="94">
        <v>35000</v>
      </c>
      <c r="H25" s="73">
        <v>35000</v>
      </c>
      <c r="I25" s="73"/>
      <c r="J25" s="73"/>
      <c r="K25" s="73"/>
    </row>
    <row r="26" spans="1:11" s="88" customFormat="1" ht="13.2" x14ac:dyDescent="0.25">
      <c r="A26" s="85" t="s">
        <v>143</v>
      </c>
      <c r="B26" s="86"/>
      <c r="C26" s="90" t="s">
        <v>150</v>
      </c>
      <c r="D26" s="87">
        <f t="shared" si="0"/>
        <v>0</v>
      </c>
      <c r="E26" s="72"/>
      <c r="F26" s="73"/>
      <c r="G26" s="94">
        <v>0</v>
      </c>
      <c r="H26" s="73"/>
      <c r="I26" s="73"/>
      <c r="J26" s="73"/>
      <c r="K26" s="73"/>
    </row>
    <row r="27" spans="1:11" s="88" customFormat="1" ht="13.2" x14ac:dyDescent="0.25">
      <c r="A27" s="85" t="s">
        <v>145</v>
      </c>
      <c r="B27" s="86"/>
      <c r="C27" s="90" t="s">
        <v>150</v>
      </c>
      <c r="D27" s="87">
        <f t="shared" si="0"/>
        <v>10600</v>
      </c>
      <c r="E27" s="72"/>
      <c r="F27" s="73"/>
      <c r="G27" s="94">
        <v>10600</v>
      </c>
      <c r="H27" s="73"/>
      <c r="I27" s="73"/>
      <c r="J27" s="73"/>
      <c r="K27" s="73"/>
    </row>
    <row r="28" spans="1:11" s="46" customFormat="1" ht="13.2" x14ac:dyDescent="0.25">
      <c r="A28" s="44" t="s">
        <v>139</v>
      </c>
      <c r="B28" s="45"/>
      <c r="C28" s="77" t="s">
        <v>71</v>
      </c>
      <c r="D28" s="61">
        <f t="shared" si="0"/>
        <v>1809312.4300000002</v>
      </c>
      <c r="E28" s="72">
        <v>656943.68000000005</v>
      </c>
      <c r="F28" s="73">
        <v>0</v>
      </c>
      <c r="G28" s="73">
        <v>1133368.75</v>
      </c>
      <c r="H28" s="73">
        <v>0</v>
      </c>
      <c r="I28" s="73">
        <v>0</v>
      </c>
      <c r="J28" s="73">
        <v>19000</v>
      </c>
      <c r="K28" s="54">
        <v>0</v>
      </c>
    </row>
    <row r="29" spans="1:11" s="46" customFormat="1" ht="13.2" x14ac:dyDescent="0.25">
      <c r="A29" s="44" t="s">
        <v>140</v>
      </c>
      <c r="B29" s="45"/>
      <c r="C29" s="59" t="s">
        <v>71</v>
      </c>
      <c r="D29" s="61">
        <f>E29+G29+J29</f>
        <v>656150.56000000006</v>
      </c>
      <c r="E29" s="72">
        <v>5740.56</v>
      </c>
      <c r="F29" s="73">
        <v>0</v>
      </c>
      <c r="G29" s="73">
        <v>532500</v>
      </c>
      <c r="H29" s="73">
        <v>0</v>
      </c>
      <c r="I29" s="73">
        <v>0</v>
      </c>
      <c r="J29" s="73">
        <v>117910</v>
      </c>
      <c r="K29" s="54">
        <v>0</v>
      </c>
    </row>
    <row r="30" spans="1:11" s="46" customFormat="1" ht="12.6" customHeight="1" x14ac:dyDescent="0.25">
      <c r="A30" s="78" t="s">
        <v>147</v>
      </c>
      <c r="B30" s="45"/>
      <c r="C30" s="77" t="s">
        <v>71</v>
      </c>
      <c r="D30" s="61">
        <f>E30+G30+J30</f>
        <v>50582</v>
      </c>
      <c r="E30" s="72"/>
      <c r="F30" s="73"/>
      <c r="G30" s="73">
        <v>38352</v>
      </c>
      <c r="H30" s="73"/>
      <c r="I30" s="73"/>
      <c r="J30" s="73">
        <v>12230</v>
      </c>
      <c r="K30" s="54"/>
    </row>
    <row r="31" spans="1:11" s="46" customFormat="1" ht="13.95" customHeight="1" x14ac:dyDescent="0.25">
      <c r="A31" s="44" t="s">
        <v>143</v>
      </c>
      <c r="B31" s="45"/>
      <c r="C31" s="59" t="s">
        <v>71</v>
      </c>
      <c r="D31" s="61">
        <f>E31+G31+J31</f>
        <v>631373.09</v>
      </c>
      <c r="E31" s="72">
        <v>0</v>
      </c>
      <c r="F31" s="73">
        <v>0</v>
      </c>
      <c r="G31" s="73">
        <v>511028.3</v>
      </c>
      <c r="H31" s="73">
        <v>511028.83</v>
      </c>
      <c r="I31" s="73">
        <v>0</v>
      </c>
      <c r="J31" s="73">
        <v>120344.79</v>
      </c>
      <c r="K31" s="54">
        <v>0</v>
      </c>
    </row>
    <row r="32" spans="1:11" s="46" customFormat="1" ht="26.4" customHeight="1" x14ac:dyDescent="0.25">
      <c r="A32" s="44" t="s">
        <v>165</v>
      </c>
      <c r="B32" s="45"/>
      <c r="C32" s="59" t="s">
        <v>71</v>
      </c>
      <c r="D32" s="61">
        <f>E32+G32+J32</f>
        <v>499.4</v>
      </c>
      <c r="E32" s="72"/>
      <c r="F32" s="73"/>
      <c r="G32" s="73"/>
      <c r="H32" s="73"/>
      <c r="I32" s="73"/>
      <c r="J32" s="73">
        <v>499.4</v>
      </c>
      <c r="K32" s="54"/>
    </row>
    <row r="33" spans="1:11" s="46" customFormat="1" ht="15.6" customHeight="1" x14ac:dyDescent="0.25">
      <c r="A33" s="44" t="s">
        <v>144</v>
      </c>
      <c r="B33" s="45"/>
      <c r="C33" s="59" t="s">
        <v>71</v>
      </c>
      <c r="D33" s="61">
        <f t="shared" ref="D33:D37" si="1">E33+G33+J33</f>
        <v>60105.599999999999</v>
      </c>
      <c r="E33" s="72">
        <v>12600</v>
      </c>
      <c r="F33" s="73"/>
      <c r="G33" s="73">
        <v>0</v>
      </c>
      <c r="H33" s="73"/>
      <c r="I33" s="73"/>
      <c r="J33" s="73">
        <v>47505.599999999999</v>
      </c>
      <c r="K33" s="54"/>
    </row>
    <row r="34" spans="1:11" s="46" customFormat="1" ht="15.6" customHeight="1" x14ac:dyDescent="0.25">
      <c r="A34" s="78" t="s">
        <v>155</v>
      </c>
      <c r="B34" s="45"/>
      <c r="C34" s="77" t="s">
        <v>71</v>
      </c>
      <c r="D34" s="61">
        <f t="shared" si="1"/>
        <v>700</v>
      </c>
      <c r="E34" s="72"/>
      <c r="F34" s="73"/>
      <c r="G34" s="73"/>
      <c r="H34" s="73"/>
      <c r="I34" s="73"/>
      <c r="J34" s="73">
        <v>700</v>
      </c>
      <c r="K34" s="54"/>
    </row>
    <row r="35" spans="1:11" s="46" customFormat="1" ht="13.2" customHeight="1" x14ac:dyDescent="0.25">
      <c r="A35" s="44" t="s">
        <v>145</v>
      </c>
      <c r="B35" s="45"/>
      <c r="C35" s="77" t="s">
        <v>71</v>
      </c>
      <c r="D35" s="61">
        <f t="shared" si="1"/>
        <v>37487.25</v>
      </c>
      <c r="E35" s="72"/>
      <c r="F35" s="73"/>
      <c r="G35" s="73">
        <v>20128.25</v>
      </c>
      <c r="H35" s="73"/>
      <c r="I35" s="73"/>
      <c r="J35" s="73">
        <v>17359</v>
      </c>
      <c r="K35" s="54"/>
    </row>
    <row r="36" spans="1:11" s="46" customFormat="1" ht="27" customHeight="1" x14ac:dyDescent="0.25">
      <c r="A36" s="44" t="s">
        <v>146</v>
      </c>
      <c r="B36" s="45"/>
      <c r="C36" s="77" t="s">
        <v>71</v>
      </c>
      <c r="D36" s="61">
        <f t="shared" si="1"/>
        <v>68034.89</v>
      </c>
      <c r="E36" s="72">
        <v>7140</v>
      </c>
      <c r="F36" s="73"/>
      <c r="G36" s="73">
        <v>8834.89</v>
      </c>
      <c r="H36" s="73"/>
      <c r="I36" s="73"/>
      <c r="J36" s="73">
        <v>52060</v>
      </c>
      <c r="K36" s="54"/>
    </row>
    <row r="37" spans="1:11" s="46" customFormat="1" ht="28.95" customHeight="1" x14ac:dyDescent="0.25">
      <c r="A37" s="78" t="s">
        <v>156</v>
      </c>
      <c r="B37" s="45"/>
      <c r="C37" s="77" t="s">
        <v>71</v>
      </c>
      <c r="D37" s="61">
        <f t="shared" si="1"/>
        <v>9475</v>
      </c>
      <c r="E37" s="72"/>
      <c r="F37" s="73"/>
      <c r="G37" s="73"/>
      <c r="H37" s="73"/>
      <c r="I37" s="73"/>
      <c r="J37" s="73">
        <v>9475</v>
      </c>
      <c r="K37" s="54"/>
    </row>
    <row r="38" spans="1:11" s="46" customFormat="1" ht="26.4" customHeight="1" x14ac:dyDescent="0.25">
      <c r="A38" s="44" t="s">
        <v>128</v>
      </c>
      <c r="B38" s="45"/>
      <c r="C38" s="59" t="s">
        <v>71</v>
      </c>
      <c r="D38" s="61">
        <f>E38+G38+J38</f>
        <v>103149.75</v>
      </c>
      <c r="E38" s="72">
        <v>0</v>
      </c>
      <c r="F38" s="73">
        <v>0</v>
      </c>
      <c r="G38" s="73">
        <v>0</v>
      </c>
      <c r="H38" s="73">
        <v>0</v>
      </c>
      <c r="I38" s="73">
        <v>0</v>
      </c>
      <c r="J38" s="73">
        <v>103149.75</v>
      </c>
      <c r="K38" s="54">
        <v>0</v>
      </c>
    </row>
    <row r="39" spans="1:11" s="46" customFormat="1" ht="15" customHeight="1" x14ac:dyDescent="0.25">
      <c r="A39" s="44" t="s">
        <v>77</v>
      </c>
      <c r="B39" s="45"/>
      <c r="C39" s="59" t="s">
        <v>78</v>
      </c>
      <c r="D39" s="61">
        <v>0</v>
      </c>
      <c r="E39" s="72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54">
        <v>0</v>
      </c>
    </row>
    <row r="40" spans="1:11" s="46" customFormat="1" ht="16.2" customHeight="1" x14ac:dyDescent="0.25">
      <c r="A40" s="44" t="s">
        <v>141</v>
      </c>
      <c r="B40" s="45"/>
      <c r="C40" s="59" t="s">
        <v>76</v>
      </c>
      <c r="D40" s="61">
        <f>E40+J40</f>
        <v>161661.21</v>
      </c>
      <c r="E40" s="72">
        <v>161606</v>
      </c>
      <c r="F40" s="73">
        <v>0</v>
      </c>
      <c r="G40" s="73">
        <v>0</v>
      </c>
      <c r="H40" s="73">
        <v>0</v>
      </c>
      <c r="I40" s="73">
        <v>0</v>
      </c>
      <c r="J40" s="73">
        <v>55.21</v>
      </c>
      <c r="K40" s="54">
        <v>0</v>
      </c>
    </row>
    <row r="41" spans="1:11" s="46" customFormat="1" ht="13.2" x14ac:dyDescent="0.25">
      <c r="A41" s="44" t="s">
        <v>77</v>
      </c>
      <c r="B41" s="45"/>
      <c r="C41" s="59" t="s">
        <v>79</v>
      </c>
      <c r="D41" s="61">
        <v>0</v>
      </c>
      <c r="E41" s="72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54">
        <v>0</v>
      </c>
    </row>
    <row r="42" spans="1:11" s="46" customFormat="1" ht="13.2" x14ac:dyDescent="0.25">
      <c r="A42" s="44" t="s">
        <v>142</v>
      </c>
      <c r="B42" s="45"/>
      <c r="C42" s="59" t="s">
        <v>80</v>
      </c>
      <c r="D42" s="61">
        <f>E42+G42+J42</f>
        <v>58651.8</v>
      </c>
      <c r="E42" s="72">
        <v>1177.4000000000001</v>
      </c>
      <c r="F42" s="73">
        <v>0</v>
      </c>
      <c r="G42" s="73">
        <v>28695.41</v>
      </c>
      <c r="H42" s="73">
        <v>0</v>
      </c>
      <c r="I42" s="73">
        <v>0</v>
      </c>
      <c r="J42" s="73">
        <v>28778.99</v>
      </c>
      <c r="K42" s="54">
        <v>0</v>
      </c>
    </row>
    <row r="43" spans="1:11" s="46" customFormat="1" ht="13.2" x14ac:dyDescent="0.25">
      <c r="A43" s="44" t="s">
        <v>82</v>
      </c>
      <c r="B43" s="45" t="s">
        <v>118</v>
      </c>
      <c r="C43" s="59"/>
      <c r="D43" s="61">
        <f>E43+G43+J43</f>
        <v>4453464.55</v>
      </c>
      <c r="E43" s="72">
        <v>120771.08</v>
      </c>
      <c r="F43" s="73">
        <v>0</v>
      </c>
      <c r="G43" s="73">
        <v>4257501.87</v>
      </c>
      <c r="H43" s="73">
        <v>0</v>
      </c>
      <c r="I43" s="73">
        <v>0</v>
      </c>
      <c r="J43" s="73">
        <v>75191.600000000006</v>
      </c>
      <c r="K43" s="54">
        <v>0</v>
      </c>
    </row>
    <row r="44" spans="1:11" ht="13.8" thickBot="1" x14ac:dyDescent="0.3">
      <c r="A44" s="33" t="s">
        <v>83</v>
      </c>
      <c r="B44" s="34" t="s">
        <v>84</v>
      </c>
      <c r="C44" s="60"/>
      <c r="D44" s="62">
        <v>0</v>
      </c>
      <c r="E44" s="72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53">
        <v>0</v>
      </c>
    </row>
    <row r="45" spans="1:11" ht="12.75" customHeight="1" x14ac:dyDescent="0.25">
      <c r="C45" s="82"/>
      <c r="D45" s="55"/>
    </row>
    <row r="46" spans="1:11" s="79" customFormat="1" ht="12.75" customHeight="1" x14ac:dyDescent="0.25">
      <c r="D46" s="80">
        <f>D38+D37+D36+D35+D34+D33+D31+D30+D29+D28+D23+D22+D21+D20+D19+D24+D25+D27+D26+D32</f>
        <v>11820684.370000001</v>
      </c>
      <c r="E46" s="80">
        <f>E38+E31+E29+E28+E23+E22+E21+E20+E36+E35+E33</f>
        <v>2128492.85</v>
      </c>
      <c r="F46" s="80"/>
      <c r="G46" s="80">
        <f>G38+G31+G29+G28+G36+G35+G33+G30</f>
        <v>2244212.19</v>
      </c>
      <c r="H46" s="81" t="s">
        <v>153</v>
      </c>
      <c r="I46" s="80"/>
      <c r="J46" s="80">
        <f>J21+J28+J29+J30+J31+J33+J34+J35+J36+J37+J38+J32</f>
        <v>520510.14</v>
      </c>
      <c r="K46" s="80"/>
    </row>
    <row r="47" spans="1:11" s="82" customFormat="1" ht="12.75" customHeight="1" x14ac:dyDescent="0.25">
      <c r="D47" s="83"/>
      <c r="E47" s="93" t="s">
        <v>157</v>
      </c>
      <c r="F47" s="80"/>
      <c r="G47" s="92">
        <f>G24+G25+G26+G27</f>
        <v>6903469.1900000004</v>
      </c>
      <c r="H47" s="92" t="s">
        <v>154</v>
      </c>
      <c r="I47" s="80"/>
      <c r="J47" s="93" t="s">
        <v>157</v>
      </c>
      <c r="K47" s="84"/>
    </row>
    <row r="48" spans="1:11" ht="12.75" customHeight="1" x14ac:dyDescent="0.25">
      <c r="D48" s="57"/>
      <c r="E48" s="75"/>
      <c r="F48" s="75"/>
      <c r="G48" s="75"/>
      <c r="H48" s="75"/>
      <c r="I48" s="75"/>
      <c r="J48" s="75"/>
    </row>
    <row r="49" spans="4:10" ht="12.75" customHeight="1" x14ac:dyDescent="0.25">
      <c r="D49" s="57"/>
      <c r="E49" s="75"/>
      <c r="F49" s="75"/>
      <c r="G49" s="75"/>
      <c r="H49" s="75"/>
      <c r="I49" s="75"/>
      <c r="J49" s="75"/>
    </row>
    <row r="50" spans="4:10" ht="12.75" customHeight="1" x14ac:dyDescent="0.25">
      <c r="D50" s="57"/>
      <c r="E50" s="75"/>
      <c r="F50" s="75"/>
      <c r="G50" s="75"/>
      <c r="H50" s="75"/>
      <c r="I50" s="75"/>
      <c r="J50" s="75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A11" sqref="A11"/>
    </sheetView>
  </sheetViews>
  <sheetFormatPr defaultRowHeight="12.75" customHeight="1" x14ac:dyDescent="0.25"/>
  <cols>
    <col min="1" max="1" width="44.44140625" customWidth="1"/>
    <col min="2" max="2" width="6.21875" customWidth="1"/>
    <col min="3" max="3" width="14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14.3320312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140" t="s">
        <v>162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14.25" customHeight="1" x14ac:dyDescent="0.25">
      <c r="A3" s="140" t="s">
        <v>161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27" t="s">
        <v>41</v>
      </c>
      <c r="B5" s="127" t="s">
        <v>59</v>
      </c>
      <c r="C5" s="127" t="s">
        <v>60</v>
      </c>
      <c r="D5" s="132" t="s">
        <v>61</v>
      </c>
      <c r="E5" s="133"/>
      <c r="F5" s="133"/>
      <c r="G5" s="133"/>
      <c r="H5" s="133"/>
      <c r="I5" s="133"/>
      <c r="J5" s="133"/>
      <c r="K5" s="134"/>
    </row>
    <row r="6" spans="1:11" ht="12.75" customHeight="1" x14ac:dyDescent="0.25">
      <c r="A6" s="128"/>
      <c r="B6" s="128"/>
      <c r="C6" s="130"/>
      <c r="D6" s="141" t="s">
        <v>113</v>
      </c>
      <c r="E6" s="133" t="s">
        <v>63</v>
      </c>
      <c r="F6" s="133"/>
      <c r="G6" s="133"/>
      <c r="H6" s="133"/>
      <c r="I6" s="133"/>
      <c r="J6" s="133"/>
      <c r="K6" s="134"/>
    </row>
    <row r="7" spans="1:11" ht="12.75" customHeight="1" x14ac:dyDescent="0.25">
      <c r="A7" s="128"/>
      <c r="B7" s="128"/>
      <c r="C7" s="130"/>
      <c r="D7" s="142"/>
      <c r="E7" s="123" t="s">
        <v>64</v>
      </c>
      <c r="F7" s="125" t="s">
        <v>65</v>
      </c>
      <c r="G7" s="125" t="s">
        <v>66</v>
      </c>
      <c r="H7" s="125" t="s">
        <v>67</v>
      </c>
      <c r="I7" s="125" t="s">
        <v>68</v>
      </c>
      <c r="J7" s="138" t="s">
        <v>69</v>
      </c>
      <c r="K7" s="139"/>
    </row>
    <row r="8" spans="1:11" ht="150.6" customHeight="1" x14ac:dyDescent="0.25">
      <c r="A8" s="129"/>
      <c r="B8" s="129"/>
      <c r="C8" s="131"/>
      <c r="D8" s="143"/>
      <c r="E8" s="124"/>
      <c r="F8" s="126"/>
      <c r="G8" s="126"/>
      <c r="H8" s="126"/>
      <c r="I8" s="126"/>
      <c r="J8" s="69" t="s">
        <v>62</v>
      </c>
      <c r="K8" s="52" t="s">
        <v>70</v>
      </c>
    </row>
    <row r="9" spans="1:11" ht="12.75" customHeight="1" x14ac:dyDescent="0.25">
      <c r="A9" s="63">
        <v>1</v>
      </c>
      <c r="B9" s="63">
        <v>2</v>
      </c>
      <c r="C9" s="65">
        <v>3</v>
      </c>
      <c r="D9" s="66">
        <v>4</v>
      </c>
      <c r="E9" s="70">
        <v>5</v>
      </c>
      <c r="F9" s="71"/>
      <c r="G9" s="71">
        <v>6</v>
      </c>
      <c r="H9" s="71">
        <v>7</v>
      </c>
      <c r="I9" s="71">
        <v>8</v>
      </c>
      <c r="J9" s="71">
        <v>9</v>
      </c>
      <c r="K9" s="63">
        <v>10</v>
      </c>
    </row>
    <row r="10" spans="1:11" ht="17.399999999999999" customHeight="1" x14ac:dyDescent="0.25">
      <c r="A10" s="44" t="s">
        <v>130</v>
      </c>
      <c r="B10" s="45"/>
      <c r="C10" s="59" t="s">
        <v>117</v>
      </c>
      <c r="D10" s="61">
        <f>J10</f>
        <v>1000</v>
      </c>
      <c r="E10" s="72">
        <v>0</v>
      </c>
      <c r="F10" s="73">
        <v>0</v>
      </c>
      <c r="G10" s="73">
        <v>0</v>
      </c>
      <c r="H10" s="73">
        <v>0</v>
      </c>
      <c r="I10" s="73">
        <v>0</v>
      </c>
      <c r="J10" s="73">
        <v>1000</v>
      </c>
      <c r="K10" s="54">
        <v>0</v>
      </c>
    </row>
    <row r="11" spans="1:11" ht="40.950000000000003" customHeight="1" x14ac:dyDescent="0.25">
      <c r="A11" s="44" t="s">
        <v>131</v>
      </c>
      <c r="B11" s="45"/>
      <c r="C11" s="59" t="s">
        <v>117</v>
      </c>
      <c r="D11" s="61">
        <f>E11</f>
        <v>6611970</v>
      </c>
      <c r="E11" s="72">
        <v>6611970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54">
        <v>0</v>
      </c>
    </row>
    <row r="12" spans="1:11" s="46" customFormat="1" ht="13.2" x14ac:dyDescent="0.25">
      <c r="A12" s="44" t="s">
        <v>132</v>
      </c>
      <c r="B12" s="45"/>
      <c r="C12" s="59" t="s">
        <v>81</v>
      </c>
      <c r="D12" s="61">
        <f>E12+G12</f>
        <v>4772460</v>
      </c>
      <c r="E12" s="72">
        <v>4772460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54">
        <v>0</v>
      </c>
    </row>
    <row r="13" spans="1:11" s="46" customFormat="1" ht="26.4" customHeight="1" x14ac:dyDescent="0.25">
      <c r="A13" s="44" t="s">
        <v>133</v>
      </c>
      <c r="B13" s="45"/>
      <c r="C13" s="59" t="s">
        <v>74</v>
      </c>
      <c r="D13" s="61">
        <f>E13+J13</f>
        <v>0</v>
      </c>
      <c r="E13" s="72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54">
        <v>0</v>
      </c>
    </row>
    <row r="14" spans="1:11" s="46" customFormat="1" ht="13.2" x14ac:dyDescent="0.25">
      <c r="A14" s="44" t="s">
        <v>73</v>
      </c>
      <c r="B14" s="45"/>
      <c r="C14" s="59" t="s">
        <v>75</v>
      </c>
      <c r="D14" s="61">
        <v>0</v>
      </c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54">
        <v>0</v>
      </c>
    </row>
    <row r="15" spans="1:11" s="46" customFormat="1" ht="42" customHeight="1" x14ac:dyDescent="0.25">
      <c r="A15" s="44" t="s">
        <v>134</v>
      </c>
      <c r="B15" s="45"/>
      <c r="C15" s="59" t="s">
        <v>72</v>
      </c>
      <c r="D15" s="61">
        <f>E15</f>
        <v>1244098</v>
      </c>
      <c r="E15" s="72">
        <v>1244098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54">
        <v>0</v>
      </c>
    </row>
    <row r="16" spans="1:11" s="46" customFormat="1" ht="13.2" x14ac:dyDescent="0.25">
      <c r="A16" s="78" t="s">
        <v>135</v>
      </c>
      <c r="B16" s="45"/>
      <c r="C16" s="59" t="s">
        <v>71</v>
      </c>
      <c r="D16" s="61">
        <f>E16+J16</f>
        <v>0</v>
      </c>
      <c r="E16" s="72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54">
        <v>0</v>
      </c>
    </row>
    <row r="17" spans="1:11" s="46" customFormat="1" ht="13.2" x14ac:dyDescent="0.25">
      <c r="A17" s="78" t="s">
        <v>148</v>
      </c>
      <c r="B17" s="45"/>
      <c r="C17" s="59" t="s">
        <v>71</v>
      </c>
      <c r="D17" s="61">
        <f>E17+G17+J17</f>
        <v>0</v>
      </c>
      <c r="E17" s="72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54">
        <v>0</v>
      </c>
    </row>
    <row r="18" spans="1:11" s="46" customFormat="1" ht="13.2" x14ac:dyDescent="0.25">
      <c r="A18" s="78" t="s">
        <v>149</v>
      </c>
      <c r="B18" s="45"/>
      <c r="C18" s="59" t="s">
        <v>71</v>
      </c>
      <c r="D18" s="61">
        <f>E18+G18</f>
        <v>595412</v>
      </c>
      <c r="E18" s="72">
        <v>595412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54">
        <v>0</v>
      </c>
    </row>
    <row r="19" spans="1:11" s="46" customFormat="1" ht="26.4" x14ac:dyDescent="0.25">
      <c r="A19" s="44" t="s">
        <v>114</v>
      </c>
      <c r="B19" s="45"/>
      <c r="C19" s="59" t="s">
        <v>71</v>
      </c>
      <c r="D19" s="61">
        <v>0</v>
      </c>
      <c r="E19" s="72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54">
        <v>0</v>
      </c>
    </row>
    <row r="20" spans="1:11" s="46" customFormat="1" ht="13.2" x14ac:dyDescent="0.25">
      <c r="A20" s="78" t="s">
        <v>139</v>
      </c>
      <c r="B20" s="45"/>
      <c r="C20" s="77" t="s">
        <v>71</v>
      </c>
      <c r="D20" s="61">
        <f>J20+G20+E20</f>
        <v>0</v>
      </c>
      <c r="E20" s="72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54">
        <v>0</v>
      </c>
    </row>
    <row r="21" spans="1:11" s="46" customFormat="1" ht="26.4" x14ac:dyDescent="0.25">
      <c r="A21" s="44" t="s">
        <v>146</v>
      </c>
      <c r="B21" s="45"/>
      <c r="C21" s="59" t="s">
        <v>71</v>
      </c>
      <c r="D21" s="61">
        <f>E21+G21+J21</f>
        <v>1000</v>
      </c>
      <c r="E21" s="72">
        <v>0</v>
      </c>
      <c r="F21" s="73">
        <v>0</v>
      </c>
      <c r="G21" s="73">
        <v>0</v>
      </c>
      <c r="H21" s="73">
        <v>0</v>
      </c>
      <c r="I21" s="73">
        <v>0</v>
      </c>
      <c r="J21" s="73">
        <v>1000</v>
      </c>
      <c r="K21" s="54">
        <v>0</v>
      </c>
    </row>
    <row r="22" spans="1:11" s="46" customFormat="1" ht="13.2" x14ac:dyDescent="0.25">
      <c r="A22" s="44" t="s">
        <v>73</v>
      </c>
      <c r="B22" s="45"/>
      <c r="C22" s="59" t="s">
        <v>76</v>
      </c>
      <c r="D22" s="61">
        <f>E22+J22</f>
        <v>0</v>
      </c>
      <c r="E22" s="72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54">
        <v>0</v>
      </c>
    </row>
    <row r="23" spans="1:11" s="46" customFormat="1" ht="13.2" x14ac:dyDescent="0.25">
      <c r="A23" s="44" t="s">
        <v>77</v>
      </c>
      <c r="B23" s="45"/>
      <c r="C23" s="59" t="s">
        <v>79</v>
      </c>
      <c r="D23" s="61">
        <v>0</v>
      </c>
      <c r="E23" s="72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54">
        <v>0</v>
      </c>
    </row>
    <row r="24" spans="1:11" s="46" customFormat="1" ht="13.2" x14ac:dyDescent="0.25">
      <c r="A24" s="44" t="s">
        <v>77</v>
      </c>
      <c r="B24" s="45"/>
      <c r="C24" s="59" t="s">
        <v>80</v>
      </c>
      <c r="D24" s="61">
        <f>E24+G24+J24</f>
        <v>0</v>
      </c>
      <c r="E24" s="72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54">
        <v>0</v>
      </c>
    </row>
    <row r="25" spans="1:11" s="46" customFormat="1" ht="13.2" x14ac:dyDescent="0.25">
      <c r="A25" s="44" t="s">
        <v>82</v>
      </c>
      <c r="B25" s="45" t="s">
        <v>118</v>
      </c>
      <c r="C25" s="59"/>
      <c r="D25" s="61">
        <f>E25+G25+J25</f>
        <v>0</v>
      </c>
      <c r="E25" s="72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54">
        <v>0</v>
      </c>
    </row>
    <row r="26" spans="1:11" s="46" customFormat="1" ht="13.8" thickBot="1" x14ac:dyDescent="0.3">
      <c r="A26" s="33" t="s">
        <v>83</v>
      </c>
      <c r="B26" s="34" t="s">
        <v>84</v>
      </c>
      <c r="C26" s="60"/>
      <c r="D26" s="62">
        <v>0</v>
      </c>
      <c r="E26" s="72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53">
        <v>0</v>
      </c>
    </row>
    <row r="28" spans="1:11" ht="12.75" customHeight="1" x14ac:dyDescent="0.25">
      <c r="D28" s="56">
        <f>D18+D21</f>
        <v>596412</v>
      </c>
      <c r="J28" s="56">
        <f>J21</f>
        <v>1000</v>
      </c>
    </row>
  </sheetData>
  <mergeCells count="14">
    <mergeCell ref="J7:K7"/>
    <mergeCell ref="A2:J2"/>
    <mergeCell ref="A3:J3"/>
    <mergeCell ref="E7:E8"/>
    <mergeCell ref="F7:F8"/>
    <mergeCell ref="G7:G8"/>
    <mergeCell ref="H7:H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4" workbookViewId="0">
      <selection activeCell="D29" sqref="D29"/>
    </sheetView>
  </sheetViews>
  <sheetFormatPr defaultRowHeight="12.75" customHeight="1" x14ac:dyDescent="0.25"/>
  <cols>
    <col min="1" max="1" width="43.5546875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16.5546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58</v>
      </c>
    </row>
    <row r="2" spans="1:11" ht="14.25" customHeight="1" x14ac:dyDescent="0.25">
      <c r="A2" s="96" t="s">
        <v>163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14.25" customHeight="1" x14ac:dyDescent="0.25">
      <c r="A3" s="122" t="s">
        <v>161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thickBot="1" x14ac:dyDescent="0.3">
      <c r="A5" s="127" t="s">
        <v>41</v>
      </c>
      <c r="B5" s="127" t="s">
        <v>59</v>
      </c>
      <c r="C5" s="127" t="s">
        <v>60</v>
      </c>
      <c r="D5" s="132" t="s">
        <v>61</v>
      </c>
      <c r="E5" s="133"/>
      <c r="F5" s="133"/>
      <c r="G5" s="133"/>
      <c r="H5" s="133"/>
      <c r="I5" s="133"/>
      <c r="J5" s="133"/>
      <c r="K5" s="134"/>
    </row>
    <row r="6" spans="1:11" ht="12.75" customHeight="1" x14ac:dyDescent="0.25">
      <c r="A6" s="128"/>
      <c r="B6" s="128"/>
      <c r="C6" s="130"/>
      <c r="D6" s="141" t="s">
        <v>119</v>
      </c>
      <c r="E6" s="133" t="s">
        <v>63</v>
      </c>
      <c r="F6" s="133"/>
      <c r="G6" s="133"/>
      <c r="H6" s="133"/>
      <c r="I6" s="133"/>
      <c r="J6" s="133"/>
      <c r="K6" s="134"/>
    </row>
    <row r="7" spans="1:11" ht="12.75" customHeight="1" x14ac:dyDescent="0.25">
      <c r="A7" s="128"/>
      <c r="B7" s="128"/>
      <c r="C7" s="130"/>
      <c r="D7" s="142"/>
      <c r="E7" s="123" t="s">
        <v>64</v>
      </c>
      <c r="F7" s="125" t="s">
        <v>65</v>
      </c>
      <c r="G7" s="125" t="s">
        <v>66</v>
      </c>
      <c r="H7" s="125" t="s">
        <v>67</v>
      </c>
      <c r="I7" s="125" t="s">
        <v>68</v>
      </c>
      <c r="J7" s="138" t="s">
        <v>69</v>
      </c>
      <c r="K7" s="139"/>
    </row>
    <row r="8" spans="1:11" ht="134.25" customHeight="1" x14ac:dyDescent="0.25">
      <c r="A8" s="129"/>
      <c r="B8" s="129"/>
      <c r="C8" s="131"/>
      <c r="D8" s="143"/>
      <c r="E8" s="124"/>
      <c r="F8" s="126"/>
      <c r="G8" s="126"/>
      <c r="H8" s="126"/>
      <c r="I8" s="126"/>
      <c r="J8" s="69" t="s">
        <v>62</v>
      </c>
      <c r="K8" s="52" t="s">
        <v>70</v>
      </c>
    </row>
    <row r="9" spans="1:11" ht="12.75" customHeight="1" x14ac:dyDescent="0.25">
      <c r="A9" s="63">
        <v>1</v>
      </c>
      <c r="B9" s="63">
        <v>2</v>
      </c>
      <c r="C9" s="65">
        <v>3</v>
      </c>
      <c r="D9" s="66">
        <v>4</v>
      </c>
      <c r="E9" s="70">
        <v>5</v>
      </c>
      <c r="F9" s="71"/>
      <c r="G9" s="71">
        <v>6</v>
      </c>
      <c r="H9" s="71">
        <v>7</v>
      </c>
      <c r="I9" s="71">
        <v>8</v>
      </c>
      <c r="J9" s="71">
        <v>9</v>
      </c>
      <c r="K9" s="63">
        <v>10</v>
      </c>
    </row>
    <row r="10" spans="1:11" ht="13.2" x14ac:dyDescent="0.25">
      <c r="A10" s="44" t="s">
        <v>130</v>
      </c>
      <c r="B10" s="45"/>
      <c r="C10" s="59" t="s">
        <v>117</v>
      </c>
      <c r="D10" s="61">
        <f>J10</f>
        <v>1000</v>
      </c>
      <c r="E10" s="72">
        <v>0</v>
      </c>
      <c r="F10" s="73">
        <v>0</v>
      </c>
      <c r="G10" s="73">
        <v>0</v>
      </c>
      <c r="H10" s="73">
        <v>0</v>
      </c>
      <c r="I10" s="73">
        <v>0</v>
      </c>
      <c r="J10" s="73">
        <v>1000</v>
      </c>
      <c r="K10" s="54">
        <v>0</v>
      </c>
    </row>
    <row r="11" spans="1:11" ht="39.6" x14ac:dyDescent="0.25">
      <c r="A11" s="44" t="s">
        <v>131</v>
      </c>
      <c r="B11" s="45"/>
      <c r="C11" s="59" t="s">
        <v>117</v>
      </c>
      <c r="D11" s="61">
        <f>E11</f>
        <v>4284544</v>
      </c>
      <c r="E11" s="72">
        <v>4284544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54">
        <v>0</v>
      </c>
    </row>
    <row r="12" spans="1:11" s="46" customFormat="1" ht="13.2" x14ac:dyDescent="0.25">
      <c r="A12" s="44" t="s">
        <v>132</v>
      </c>
      <c r="B12" s="45"/>
      <c r="C12" s="59" t="s">
        <v>81</v>
      </c>
      <c r="D12" s="61">
        <f>E12+G12</f>
        <v>3907709</v>
      </c>
      <c r="E12" s="72">
        <v>3907709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54">
        <v>0</v>
      </c>
    </row>
    <row r="13" spans="1:11" s="46" customFormat="1" ht="26.4" x14ac:dyDescent="0.25">
      <c r="A13" s="44" t="s">
        <v>133</v>
      </c>
      <c r="B13" s="45"/>
      <c r="C13" s="59" t="s">
        <v>74</v>
      </c>
      <c r="D13" s="61">
        <f>E13+J13</f>
        <v>0</v>
      </c>
      <c r="E13" s="72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54">
        <v>0</v>
      </c>
    </row>
    <row r="14" spans="1:11" s="46" customFormat="1" ht="13.2" x14ac:dyDescent="0.25">
      <c r="A14" s="44" t="s">
        <v>73</v>
      </c>
      <c r="B14" s="45"/>
      <c r="C14" s="59" t="s">
        <v>75</v>
      </c>
      <c r="D14" s="61">
        <v>0</v>
      </c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54">
        <v>0</v>
      </c>
    </row>
    <row r="15" spans="1:11" s="46" customFormat="1" ht="39.6" x14ac:dyDescent="0.25">
      <c r="A15" s="44" t="s">
        <v>134</v>
      </c>
      <c r="B15" s="45"/>
      <c r="C15" s="59" t="s">
        <v>72</v>
      </c>
      <c r="D15" s="61">
        <f>E15</f>
        <v>376835</v>
      </c>
      <c r="E15" s="72">
        <v>376835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54">
        <v>0</v>
      </c>
    </row>
    <row r="16" spans="1:11" s="46" customFormat="1" ht="13.2" x14ac:dyDescent="0.25">
      <c r="A16" s="78" t="s">
        <v>135</v>
      </c>
      <c r="B16" s="45"/>
      <c r="C16" s="59" t="s">
        <v>71</v>
      </c>
      <c r="D16" s="61">
        <f>E16+J16</f>
        <v>0</v>
      </c>
      <c r="E16" s="72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54">
        <v>0</v>
      </c>
    </row>
    <row r="17" spans="1:11" s="46" customFormat="1" ht="13.2" x14ac:dyDescent="0.25">
      <c r="A17" s="78" t="s">
        <v>148</v>
      </c>
      <c r="B17" s="45"/>
      <c r="C17" s="59" t="s">
        <v>71</v>
      </c>
      <c r="D17" s="61">
        <f>E17+G17+J17</f>
        <v>0</v>
      </c>
      <c r="E17" s="72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54">
        <v>0</v>
      </c>
    </row>
    <row r="18" spans="1:11" s="46" customFormat="1" ht="13.2" x14ac:dyDescent="0.25">
      <c r="A18" s="78" t="s">
        <v>149</v>
      </c>
      <c r="B18" s="45"/>
      <c r="C18" s="59" t="s">
        <v>71</v>
      </c>
      <c r="D18" s="61">
        <f>E18+G18</f>
        <v>0</v>
      </c>
      <c r="E18" s="72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54">
        <v>0</v>
      </c>
    </row>
    <row r="19" spans="1:11" s="46" customFormat="1" ht="26.4" x14ac:dyDescent="0.25">
      <c r="A19" s="44" t="s">
        <v>114</v>
      </c>
      <c r="B19" s="45"/>
      <c r="C19" s="59" t="s">
        <v>71</v>
      </c>
      <c r="D19" s="61">
        <v>0</v>
      </c>
      <c r="E19" s="72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54">
        <v>0</v>
      </c>
    </row>
    <row r="20" spans="1:11" s="46" customFormat="1" ht="13.2" x14ac:dyDescent="0.25">
      <c r="A20" s="78" t="s">
        <v>139</v>
      </c>
      <c r="B20" s="45"/>
      <c r="C20" s="77" t="s">
        <v>71</v>
      </c>
      <c r="D20" s="61">
        <f>J20+G20+E20</f>
        <v>0</v>
      </c>
      <c r="E20" s="72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54">
        <v>0</v>
      </c>
    </row>
    <row r="21" spans="1:11" s="46" customFormat="1" ht="26.4" x14ac:dyDescent="0.25">
      <c r="A21" s="44" t="s">
        <v>146</v>
      </c>
      <c r="B21" s="45"/>
      <c r="C21" s="59" t="s">
        <v>71</v>
      </c>
      <c r="D21" s="61">
        <f>E21+G21+J21</f>
        <v>1000</v>
      </c>
      <c r="E21" s="72">
        <v>0</v>
      </c>
      <c r="F21" s="73">
        <v>0</v>
      </c>
      <c r="G21" s="73">
        <v>0</v>
      </c>
      <c r="H21" s="73">
        <v>0</v>
      </c>
      <c r="I21" s="73">
        <v>0</v>
      </c>
      <c r="J21" s="73">
        <v>1000</v>
      </c>
      <c r="K21" s="54">
        <v>0</v>
      </c>
    </row>
    <row r="22" spans="1:11" s="46" customFormat="1" ht="13.2" x14ac:dyDescent="0.25">
      <c r="A22" s="44" t="s">
        <v>73</v>
      </c>
      <c r="B22" s="45"/>
      <c r="C22" s="59" t="s">
        <v>76</v>
      </c>
      <c r="D22" s="61">
        <f>E22+J22</f>
        <v>0</v>
      </c>
      <c r="E22" s="72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54">
        <v>0</v>
      </c>
    </row>
    <row r="23" spans="1:11" s="46" customFormat="1" ht="13.2" x14ac:dyDescent="0.25">
      <c r="A23" s="44" t="s">
        <v>77</v>
      </c>
      <c r="B23" s="45"/>
      <c r="C23" s="59" t="s">
        <v>79</v>
      </c>
      <c r="D23" s="61">
        <v>0</v>
      </c>
      <c r="E23" s="72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54">
        <v>0</v>
      </c>
    </row>
    <row r="24" spans="1:11" s="46" customFormat="1" ht="13.2" x14ac:dyDescent="0.25">
      <c r="A24" s="44" t="s">
        <v>77</v>
      </c>
      <c r="B24" s="45"/>
      <c r="C24" s="59" t="s">
        <v>80</v>
      </c>
      <c r="D24" s="61">
        <f>E24+G24+J24</f>
        <v>0</v>
      </c>
      <c r="E24" s="72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54">
        <v>0</v>
      </c>
    </row>
    <row r="25" spans="1:11" s="46" customFormat="1" ht="13.2" x14ac:dyDescent="0.25">
      <c r="A25" s="44" t="s">
        <v>82</v>
      </c>
      <c r="B25" s="45" t="s">
        <v>118</v>
      </c>
      <c r="C25" s="59"/>
      <c r="D25" s="61">
        <f>E25+G25+J25</f>
        <v>0</v>
      </c>
      <c r="E25" s="72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54">
        <v>0</v>
      </c>
    </row>
    <row r="26" spans="1:11" s="46" customFormat="1" ht="13.8" thickBot="1" x14ac:dyDescent="0.3">
      <c r="A26" s="33" t="s">
        <v>83</v>
      </c>
      <c r="B26" s="34" t="s">
        <v>84</v>
      </c>
      <c r="C26" s="60"/>
      <c r="D26" s="62">
        <v>0</v>
      </c>
      <c r="E26" s="72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53">
        <v>0</v>
      </c>
    </row>
    <row r="28" spans="1:11" ht="12.75" customHeight="1" x14ac:dyDescent="0.25">
      <c r="D28" s="56">
        <f>D21</f>
        <v>1000</v>
      </c>
      <c r="J28" s="56">
        <f>J21</f>
        <v>1000</v>
      </c>
    </row>
  </sheetData>
  <mergeCells count="14">
    <mergeCell ref="J7:K7"/>
    <mergeCell ref="F7:F8"/>
    <mergeCell ref="G7:G8"/>
    <mergeCell ref="H7:H8"/>
    <mergeCell ref="A2:J2"/>
    <mergeCell ref="A3:J3"/>
    <mergeCell ref="E7:E8"/>
    <mergeCell ref="D6:D8"/>
    <mergeCell ref="A5:A8"/>
    <mergeCell ref="B5:B8"/>
    <mergeCell ref="C5:C8"/>
    <mergeCell ref="D5:K5"/>
    <mergeCell ref="E6:K6"/>
    <mergeCell ref="I7:I8"/>
  </mergeCells>
  <pageMargins left="0.7" right="0.7" top="0.75" bottom="0.75" header="0.3" footer="0.3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7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85</v>
      </c>
    </row>
    <row r="2" spans="1:12" ht="26.25" customHeight="1" x14ac:dyDescent="0.25">
      <c r="A2" s="144" t="s">
        <v>164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2" ht="14.25" customHeight="1" x14ac:dyDescent="0.25">
      <c r="A3" s="122" t="s">
        <v>161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45" t="s">
        <v>41</v>
      </c>
      <c r="B5" s="145" t="s">
        <v>59</v>
      </c>
      <c r="C5" s="145" t="s">
        <v>86</v>
      </c>
      <c r="D5" s="146" t="s">
        <v>87</v>
      </c>
      <c r="E5" s="146"/>
      <c r="F5" s="146"/>
      <c r="G5" s="146"/>
      <c r="H5" s="146"/>
      <c r="I5" s="146"/>
      <c r="J5" s="146"/>
      <c r="K5" s="146"/>
      <c r="L5" s="146"/>
    </row>
    <row r="6" spans="1:12" ht="15.45" customHeight="1" x14ac:dyDescent="0.25">
      <c r="A6" s="145"/>
      <c r="B6" s="145"/>
      <c r="C6" s="145"/>
      <c r="D6" s="145" t="s">
        <v>88</v>
      </c>
      <c r="E6" s="145"/>
      <c r="F6" s="145"/>
      <c r="G6" s="146" t="s">
        <v>63</v>
      </c>
      <c r="H6" s="146"/>
      <c r="I6" s="146"/>
      <c r="J6" s="146"/>
      <c r="K6" s="146"/>
      <c r="L6" s="146"/>
    </row>
    <row r="7" spans="1:12" ht="92.25" customHeight="1" x14ac:dyDescent="0.25">
      <c r="A7" s="145"/>
      <c r="B7" s="145"/>
      <c r="C7" s="145"/>
      <c r="D7" s="145"/>
      <c r="E7" s="145"/>
      <c r="F7" s="145"/>
      <c r="G7" s="146" t="s">
        <v>89</v>
      </c>
      <c r="H7" s="146"/>
      <c r="I7" s="146"/>
      <c r="J7" s="146" t="s">
        <v>90</v>
      </c>
      <c r="K7" s="146"/>
      <c r="L7" s="146"/>
    </row>
    <row r="8" spans="1:12" ht="66.900000000000006" customHeight="1" x14ac:dyDescent="0.25">
      <c r="A8" s="145"/>
      <c r="B8" s="145"/>
      <c r="C8" s="145"/>
      <c r="D8" s="29" t="s">
        <v>120</v>
      </c>
      <c r="E8" s="29" t="s">
        <v>121</v>
      </c>
      <c r="F8" s="29" t="s">
        <v>122</v>
      </c>
      <c r="G8" s="76" t="s">
        <v>120</v>
      </c>
      <c r="H8" s="76" t="s">
        <v>121</v>
      </c>
      <c r="I8" s="76" t="s">
        <v>122</v>
      </c>
      <c r="J8" s="76" t="s">
        <v>120</v>
      </c>
      <c r="K8" s="76" t="s">
        <v>121</v>
      </c>
      <c r="L8" s="76" t="s">
        <v>122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91</v>
      </c>
      <c r="B10" s="34"/>
      <c r="C10" s="34" t="s">
        <v>123</v>
      </c>
      <c r="D10" s="53">
        <f>G10</f>
        <v>4261427.49</v>
      </c>
      <c r="E10" s="53">
        <v>0</v>
      </c>
      <c r="F10" s="53">
        <v>0</v>
      </c>
      <c r="G10" s="53">
        <v>4261427.49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</row>
    <row r="11" spans="1:12" ht="39.6" x14ac:dyDescent="0.25">
      <c r="A11" s="33" t="s">
        <v>92</v>
      </c>
      <c r="B11" s="34"/>
      <c r="C11" s="34" t="s">
        <v>123</v>
      </c>
      <c r="D11" s="53">
        <f>G11</f>
        <v>11820684.369999999</v>
      </c>
      <c r="E11" s="53">
        <f>H11</f>
        <v>596412</v>
      </c>
      <c r="F11" s="53">
        <f>I11</f>
        <v>1000</v>
      </c>
      <c r="G11" s="53">
        <v>11820684.369999999</v>
      </c>
      <c r="H11" s="53">
        <v>596412</v>
      </c>
      <c r="I11" s="53">
        <v>1000</v>
      </c>
      <c r="J11" s="53">
        <v>0</v>
      </c>
      <c r="K11" s="53">
        <v>0</v>
      </c>
      <c r="L11" s="53">
        <v>0</v>
      </c>
    </row>
    <row r="12" spans="1:12" ht="39.6" x14ac:dyDescent="0.25">
      <c r="A12" s="33" t="s">
        <v>93</v>
      </c>
      <c r="B12" s="34"/>
      <c r="C12" s="34" t="s">
        <v>123</v>
      </c>
      <c r="D12" s="53">
        <f>D11-D10</f>
        <v>7559256.879999999</v>
      </c>
      <c r="E12" s="53">
        <f>H12</f>
        <v>596412</v>
      </c>
      <c r="F12" s="53">
        <f>I12</f>
        <v>1000</v>
      </c>
      <c r="G12" s="53">
        <f>G11-G10</f>
        <v>7559256.879999999</v>
      </c>
      <c r="H12" s="53">
        <f>H11-H10</f>
        <v>596412</v>
      </c>
      <c r="I12" s="53">
        <f>I11-I10</f>
        <v>1000</v>
      </c>
      <c r="J12" s="53">
        <v>0</v>
      </c>
      <c r="K12" s="53">
        <v>0</v>
      </c>
      <c r="L12" s="53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94</v>
      </c>
    </row>
    <row r="2" spans="1:3" ht="14.25" customHeight="1" x14ac:dyDescent="0.25">
      <c r="A2" s="96" t="s">
        <v>95</v>
      </c>
      <c r="B2" s="96"/>
      <c r="C2" s="96"/>
    </row>
    <row r="3" spans="1:3" ht="14.25" customHeight="1" x14ac:dyDescent="0.25">
      <c r="A3" s="96" t="s">
        <v>14</v>
      </c>
      <c r="B3" s="96"/>
      <c r="C3" s="96"/>
    </row>
    <row r="4" spans="1:3" ht="14.25" customHeight="1" x14ac:dyDescent="0.25">
      <c r="A4" s="122" t="s">
        <v>161</v>
      </c>
      <c r="B4" s="96"/>
      <c r="C4" s="96"/>
    </row>
    <row r="5" spans="1:3" ht="14.25" customHeight="1" x14ac:dyDescent="0.25">
      <c r="A5" s="96" t="s">
        <v>96</v>
      </c>
      <c r="B5" s="96"/>
      <c r="C5" s="96"/>
    </row>
    <row r="6" spans="1:3" ht="12.75" customHeight="1" x14ac:dyDescent="0.25">
      <c r="A6" s="36"/>
      <c r="B6" s="36"/>
    </row>
    <row r="7" spans="1:3" ht="25.5" customHeight="1" x14ac:dyDescent="0.25">
      <c r="A7" s="29" t="s">
        <v>41</v>
      </c>
      <c r="B7" s="29" t="s">
        <v>59</v>
      </c>
      <c r="C7" s="29" t="s">
        <v>97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82</v>
      </c>
      <c r="B9" s="37" t="s">
        <v>98</v>
      </c>
      <c r="C9" s="35">
        <v>0</v>
      </c>
    </row>
    <row r="10" spans="1:3" ht="12.75" customHeight="1" x14ac:dyDescent="0.25">
      <c r="A10" s="31" t="s">
        <v>83</v>
      </c>
      <c r="B10" s="37" t="s">
        <v>99</v>
      </c>
      <c r="C10" s="35">
        <v>0</v>
      </c>
    </row>
    <row r="11" spans="1:3" ht="12.75" customHeight="1" x14ac:dyDescent="0.25">
      <c r="A11" s="31" t="s">
        <v>100</v>
      </c>
      <c r="B11" s="37" t="s">
        <v>101</v>
      </c>
      <c r="C11" s="35">
        <v>0</v>
      </c>
    </row>
    <row r="12" spans="1:3" ht="13.2" x14ac:dyDescent="0.25">
      <c r="A12" s="31" t="s">
        <v>102</v>
      </c>
      <c r="B12" s="37"/>
      <c r="C12" s="35">
        <v>0</v>
      </c>
    </row>
    <row r="13" spans="1:3" ht="12.75" customHeight="1" x14ac:dyDescent="0.25">
      <c r="A13" s="31" t="s">
        <v>103</v>
      </c>
      <c r="B13" s="37" t="s">
        <v>104</v>
      </c>
      <c r="C13" s="35">
        <v>0</v>
      </c>
    </row>
    <row r="14" spans="1:3" ht="13.2" x14ac:dyDescent="0.25">
      <c r="A14" s="31" t="s">
        <v>105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106</v>
      </c>
    </row>
    <row r="17" spans="1:3" ht="14.25" customHeight="1" x14ac:dyDescent="0.25">
      <c r="A17" s="147" t="s">
        <v>107</v>
      </c>
      <c r="B17" s="147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41</v>
      </c>
      <c r="B19" s="29" t="s">
        <v>59</v>
      </c>
      <c r="C19" s="29" t="s">
        <v>108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109</v>
      </c>
      <c r="B21" s="37" t="s">
        <v>98</v>
      </c>
      <c r="C21" s="32"/>
    </row>
    <row r="22" spans="1:3" ht="63.75" customHeight="1" x14ac:dyDescent="0.25">
      <c r="A22" s="31" t="s">
        <v>110</v>
      </c>
      <c r="B22" s="37" t="s">
        <v>99</v>
      </c>
      <c r="C22" s="32"/>
    </row>
    <row r="23" spans="1:3" ht="25.5" customHeight="1" x14ac:dyDescent="0.25">
      <c r="A23" s="31" t="s">
        <v>111</v>
      </c>
      <c r="B23" s="37" t="s">
        <v>101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ФХД (стр.1)</vt:lpstr>
      <vt:lpstr>ФХД (стр.2)</vt:lpstr>
      <vt:lpstr>ФХД 2019</vt:lpstr>
      <vt:lpstr>ФХД 2020</vt:lpstr>
      <vt:lpstr>ФХД 2021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2019'!IS_DOCUMENT</vt:lpstr>
      <vt:lpstr>'ФХД 2020'!IS_DOCUMENT</vt:lpstr>
      <vt:lpstr>'ФХД 2021'!IS_DOCUMENT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2019'!LAST_CELL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2019-09-30T05:56:25Z</cp:lastPrinted>
  <dcterms:created xsi:type="dcterms:W3CDTF">2017-08-29T05:16:59Z</dcterms:created>
  <dcterms:modified xsi:type="dcterms:W3CDTF">2019-09-30T13:15:32Z</dcterms:modified>
</cp:coreProperties>
</file>